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<sst xmlns="http://schemas.openxmlformats.org/spreadsheetml/2006/main" count="49" uniqueCount="41">
  <si>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110v Flourescent Lights</t>
  </si>
  <si>
    <t>@</t>
  </si>
  <si>
    <t>Battery Flourescents</t>
  </si>
  <si>
    <t>Foam Core</t>
  </si>
  <si>
    <t>Generators</t>
  </si>
  <si>
    <t>Trailer</t>
  </si>
  <si>
    <t>Batteries</t>
  </si>
  <si>
    <t>Plastic Table Cloth</t>
  </si>
  <si>
    <t>Wood</t>
  </si>
  <si>
    <t>Entry</t>
  </si>
  <si>
    <t>PVC Pipe</t>
  </si>
  <si>
    <t>Turning Motors</t>
  </si>
  <si>
    <t>Misc Hardware</t>
  </si>
  <si>
    <t>Paint</t>
  </si>
  <si>
    <t>Lights</t>
  </si>
  <si>
    <t>sides royalty</t>
  </si>
  <si>
    <t>back</t>
  </si>
  <si>
    <t>front</t>
  </si>
  <si>
    <t>for bottoms</t>
  </si>
  <si>
    <t>for top</t>
  </si>
  <si>
    <t>for columns</t>
  </si>
  <si>
    <t>royalty lightening</t>
  </si>
  <si>
    <t>Battery</t>
  </si>
  <si>
    <t>turning bolts</t>
  </si>
  <si>
    <t>carried</t>
  </si>
  <si>
    <t>Budget</t>
  </si>
  <si>
    <t>Actual</t>
  </si>
  <si>
    <t>Receipts</t>
  </si>
  <si>
    <t>Pd</t>
  </si>
  <si>
    <t>Tape/markers/etc</t>
  </si>
  <si>
    <t>Actually 293.07 (25 sheets foam core)</t>
  </si>
  <si>
    <t>pre</t>
  </si>
  <si>
    <t>Over/Under</t>
  </si>
  <si>
    <t>TOTALS (Approved 1400)</t>
  </si>
  <si>
    <t>Direct</t>
  </si>
  <si>
    <t>Bruce</t>
  </si>
  <si>
    <t>Gary Ward</t>
  </si>
  <si>
    <t>Andy</t>
  </si>
  <si>
    <t>~1.5</t>
  </si>
  <si>
    <t>Saturday Lunch</t>
  </si>
  <si>
    <t>Short Extension Cords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</si>
</sst>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K2">
      <selection activeCell="H16" sqref="H16"/>
    </sheetView>
  </sheetViews>
  <sheetFormatPr defaultColWidth="9.140625" defaultRowHeight="12.75"/>
  <cols>
    <col min="1" max="1" width="21.421875" style="0" customWidth="1"/>
    <col min="2" max="2" width="4.421875" style="0" customWidth="1"/>
    <col min="3" max="3" width="2.57421875" style="0" customWidth="1"/>
    <col min="4" max="4" width="3.7109375" style="0" customWidth="1"/>
    <col min="6" max="6" width="4.57421875" style="0" customWidth="1"/>
    <col min="7" max="8" width="9.140625" style="3" customWidth="1"/>
    <col min="10" max="10" width="4.57421875" style="1" customWidth="1"/>
    <col min="11" max="11" width="7.8515625" style="2" customWidth="1"/>
    <col min="12" max="12" width="5.28125" style="0" customWidth="1"/>
    <col min="13" max="13" width="3.00390625" style="0" customWidth="1"/>
  </cols>
  <sheetData>
    <row r="1" spans="5:8" ht="12.75">
      <c r="E1" t="s">
        <v>25</v>
      </c>
      <c r="G1" s="3" t="s">
        <v>26</v>
      </c>
      <c r="H1" s="3" t="s">
        <v>32</v>
      </c>
    </row>
    <row r="2" spans="1:14" ht="12.75">
      <c r="A2" t="s">
        <v>9</v>
      </c>
      <c r="E2">
        <v>50</v>
      </c>
      <c r="G2" s="3">
        <v>50</v>
      </c>
      <c r="H2" s="3">
        <f>+G2-E2</f>
        <v>0</v>
      </c>
      <c r="I2">
        <v>110</v>
      </c>
      <c r="J2" s="1" t="s">
        <v>14</v>
      </c>
      <c r="N2" t="s">
        <v>22</v>
      </c>
    </row>
    <row r="3" spans="1:14" ht="12.75">
      <c r="A3" t="s">
        <v>0</v>
      </c>
      <c r="B3">
        <f>SUM(I3:I33)</f>
        <v>27</v>
      </c>
      <c r="C3" t="s">
        <v>1</v>
      </c>
      <c r="D3">
        <v>14</v>
      </c>
      <c r="E3">
        <f>+B3*D3</f>
        <v>378</v>
      </c>
      <c r="F3">
        <v>18</v>
      </c>
      <c r="G3" s="3">
        <f>12.61*6+13.03*12+16.21+20.57+35.18</f>
        <v>303.98</v>
      </c>
      <c r="H3" s="3">
        <f>+G3-E3</f>
        <v>-74.01999999999998</v>
      </c>
      <c r="I3">
        <v>6</v>
      </c>
      <c r="J3" s="1" t="s">
        <v>20</v>
      </c>
      <c r="M3">
        <v>6</v>
      </c>
      <c r="N3" t="s">
        <v>23</v>
      </c>
    </row>
    <row r="4" spans="1:14" ht="12.75">
      <c r="A4" t="s">
        <v>2</v>
      </c>
      <c r="B4">
        <f>SUM(M3:M34)</f>
        <v>18</v>
      </c>
      <c r="C4" t="s">
        <v>1</v>
      </c>
      <c r="D4">
        <v>10</v>
      </c>
      <c r="E4">
        <f>+B4*D4</f>
        <v>180</v>
      </c>
      <c r="F4">
        <v>19</v>
      </c>
      <c r="G4" s="3">
        <f>19*10.03+0.05</f>
        <v>190.62</v>
      </c>
      <c r="H4" s="3">
        <f>+G4-E4</f>
        <v>10.620000000000005</v>
      </c>
      <c r="I4">
        <v>4</v>
      </c>
      <c r="J4" s="1" t="s">
        <v>19</v>
      </c>
      <c r="M4">
        <v>12</v>
      </c>
      <c r="N4" t="s">
        <v>24</v>
      </c>
    </row>
    <row r="5" spans="1:10" ht="12.75">
      <c r="A5" t="s">
        <v>6</v>
      </c>
      <c r="E5">
        <v>15</v>
      </c>
      <c r="G5" s="3">
        <v>77.83</v>
      </c>
      <c r="H5" s="3">
        <f>+G5-E5</f>
        <v>62.83</v>
      </c>
      <c r="I5">
        <v>8</v>
      </c>
      <c r="J5" s="1" t="s">
        <v>18</v>
      </c>
    </row>
    <row r="6" spans="1:10" ht="12.75">
      <c r="A6" t="s">
        <v>7</v>
      </c>
      <c r="E6">
        <v>30</v>
      </c>
      <c r="G6" s="3">
        <v>25.32</v>
      </c>
      <c r="H6" s="3">
        <f>+G6-E6</f>
        <v>-4.68</v>
      </c>
      <c r="I6">
        <v>2</v>
      </c>
      <c r="J6" s="1" t="s">
        <v>17</v>
      </c>
    </row>
    <row r="7" spans="1:10" ht="12.75">
      <c r="A7" t="s">
        <v>10</v>
      </c>
      <c r="E7">
        <v>10</v>
      </c>
      <c r="G7" s="3">
        <v>0</v>
      </c>
      <c r="H7" s="3">
        <v>0</v>
      </c>
      <c r="I7">
        <v>2</v>
      </c>
      <c r="J7" s="1" t="s">
        <v>16</v>
      </c>
    </row>
    <row r="8" spans="1:10" ht="12.75">
      <c r="A8" t="s">
        <v>11</v>
      </c>
      <c r="B8">
        <v>6</v>
      </c>
      <c r="C8" t="s">
        <v>1</v>
      </c>
      <c r="D8">
        <v>8</v>
      </c>
      <c r="E8">
        <v>48</v>
      </c>
      <c r="F8">
        <v>6</v>
      </c>
      <c r="G8" s="3">
        <v>50.08</v>
      </c>
      <c r="H8" s="3">
        <f aca="true" t="shared" si="0" ref="H8:H17">+G8-E8</f>
        <v>2.0799999999999983</v>
      </c>
      <c r="I8">
        <v>4</v>
      </c>
      <c r="J8" s="1" t="s">
        <v>15</v>
      </c>
    </row>
    <row r="9" spans="1:10" ht="12.75">
      <c r="A9" t="s">
        <v>3</v>
      </c>
      <c r="B9">
        <v>12</v>
      </c>
      <c r="C9" t="s">
        <v>1</v>
      </c>
      <c r="D9">
        <v>10</v>
      </c>
      <c r="E9">
        <v>120</v>
      </c>
      <c r="G9" s="3">
        <f>267.75/25*15</f>
        <v>160.65</v>
      </c>
      <c r="H9" s="3">
        <f t="shared" si="0"/>
        <v>40.650000000000006</v>
      </c>
      <c r="I9">
        <v>1</v>
      </c>
      <c r="J9" s="1" t="s">
        <v>21</v>
      </c>
    </row>
    <row r="10" spans="1:8" ht="12.75">
      <c r="A10" t="s">
        <v>8</v>
      </c>
      <c r="E10">
        <v>25</v>
      </c>
      <c r="G10" s="3">
        <f>2.47*7+3.67*12+4.54*2+8*1.07</f>
        <v>78.97</v>
      </c>
      <c r="H10" s="3">
        <f t="shared" si="0"/>
        <v>53.97</v>
      </c>
    </row>
    <row r="11" spans="1:8" ht="12.75">
      <c r="A11" t="s">
        <v>12</v>
      </c>
      <c r="E11">
        <v>30</v>
      </c>
      <c r="G11" s="3">
        <f>+34.16+9.73+1.22+21.67-1.9</f>
        <v>64.88</v>
      </c>
      <c r="H11" s="3">
        <f t="shared" si="0"/>
        <v>34.879999999999995</v>
      </c>
    </row>
    <row r="12" spans="1:8" ht="12.75">
      <c r="A12" t="s">
        <v>29</v>
      </c>
      <c r="G12" s="3">
        <f>31.1+6.48+4.96*3</f>
        <v>52.459999999999994</v>
      </c>
      <c r="H12" s="3">
        <f t="shared" si="0"/>
        <v>52.459999999999994</v>
      </c>
    </row>
    <row r="13" spans="1:12" ht="12.75">
      <c r="A13" t="s">
        <v>13</v>
      </c>
      <c r="E13">
        <v>10</v>
      </c>
      <c r="G13" s="3">
        <f>6.46+1.92+0.96*6</f>
        <v>14.139999999999999</v>
      </c>
      <c r="H13" s="3">
        <f t="shared" si="0"/>
        <v>4.139999999999999</v>
      </c>
      <c r="J13" s="1" t="s">
        <v>27</v>
      </c>
      <c r="L13" t="s">
        <v>28</v>
      </c>
    </row>
    <row r="14" spans="1:12" ht="12.75">
      <c r="A14" t="s">
        <v>4</v>
      </c>
      <c r="B14">
        <v>2</v>
      </c>
      <c r="C14" t="s">
        <v>1</v>
      </c>
      <c r="D14">
        <v>75</v>
      </c>
      <c r="E14">
        <v>150</v>
      </c>
      <c r="F14">
        <v>1</v>
      </c>
      <c r="G14" s="3">
        <v>100</v>
      </c>
      <c r="H14" s="3">
        <f t="shared" si="0"/>
        <v>-50</v>
      </c>
      <c r="J14" s="1" t="s">
        <v>31</v>
      </c>
      <c r="K14" s="2">
        <v>50</v>
      </c>
      <c r="L14" t="s">
        <v>34</v>
      </c>
    </row>
    <row r="15" spans="1:12" ht="12.75">
      <c r="A15" t="s">
        <v>5</v>
      </c>
      <c r="B15">
        <v>2</v>
      </c>
      <c r="C15" t="s">
        <v>1</v>
      </c>
      <c r="D15">
        <v>50</v>
      </c>
      <c r="E15">
        <v>100</v>
      </c>
      <c r="F15" t="s">
        <v>38</v>
      </c>
      <c r="G15" s="3">
        <v>75</v>
      </c>
      <c r="H15" s="3">
        <f t="shared" si="0"/>
        <v>-25</v>
      </c>
      <c r="J15" s="1">
        <v>35921</v>
      </c>
      <c r="K15" s="2">
        <v>50.08</v>
      </c>
      <c r="L15" t="s">
        <v>35</v>
      </c>
    </row>
    <row r="16" spans="1:12" ht="12.75">
      <c r="A16" t="s">
        <v>39</v>
      </c>
      <c r="G16" s="3">
        <v>55</v>
      </c>
      <c r="H16" s="3">
        <f t="shared" si="0"/>
        <v>55</v>
      </c>
      <c r="J16" s="1">
        <v>35928</v>
      </c>
      <c r="K16" s="2">
        <v>109.16</v>
      </c>
      <c r="L16" t="s">
        <v>35</v>
      </c>
    </row>
    <row r="17" spans="1:13" ht="12.75">
      <c r="A17" t="s">
        <v>40</v>
      </c>
      <c r="F17">
        <v>3</v>
      </c>
      <c r="G17" s="3">
        <v>8.74</v>
      </c>
      <c r="H17" s="3">
        <f t="shared" si="0"/>
        <v>8.74</v>
      </c>
      <c r="J17" s="1">
        <v>35931</v>
      </c>
      <c r="K17" s="2">
        <f>25.32+G9</f>
        <v>185.97</v>
      </c>
      <c r="L17" t="s">
        <v>37</v>
      </c>
      <c r="M17" s="4" t="s">
        <v>30</v>
      </c>
    </row>
    <row r="18" spans="10:12" ht="12.75">
      <c r="J18" s="1">
        <v>35931</v>
      </c>
      <c r="K18" s="2">
        <f>9.73+6.48</f>
        <v>16.21</v>
      </c>
      <c r="L18" t="s">
        <v>36</v>
      </c>
    </row>
    <row r="19" spans="10:12" ht="12.75">
      <c r="J19" s="1">
        <v>35941</v>
      </c>
      <c r="K19" s="2">
        <v>264.21</v>
      </c>
      <c r="L19" t="s">
        <v>35</v>
      </c>
    </row>
    <row r="20" spans="10:12" ht="12.75">
      <c r="J20" s="1">
        <v>35945</v>
      </c>
      <c r="K20" s="2">
        <v>31.1</v>
      </c>
      <c r="L20" t="s">
        <v>35</v>
      </c>
    </row>
    <row r="21" spans="10:11" ht="12.75">
      <c r="J21" s="1">
        <v>35955</v>
      </c>
      <c r="K21" s="2">
        <v>35.18</v>
      </c>
    </row>
    <row r="22" spans="10:11" ht="12.75">
      <c r="J22" s="1">
        <v>35966</v>
      </c>
      <c r="K22" s="2">
        <v>6.46</v>
      </c>
    </row>
    <row r="23" spans="10:11" ht="12.75">
      <c r="J23" s="1">
        <v>35966</v>
      </c>
      <c r="K23" s="2">
        <v>18.02</v>
      </c>
    </row>
    <row r="24" spans="10:11" ht="12.75">
      <c r="J24" s="1">
        <v>35969</v>
      </c>
      <c r="K24" s="2">
        <v>92.66</v>
      </c>
    </row>
    <row r="25" spans="10:11" ht="12.75">
      <c r="J25" s="1">
        <v>35969</v>
      </c>
      <c r="K25" s="2">
        <v>110.38</v>
      </c>
    </row>
    <row r="26" spans="10:11" ht="12.75">
      <c r="J26" s="1">
        <v>35969</v>
      </c>
      <c r="K26" s="2">
        <v>21.67</v>
      </c>
    </row>
    <row r="27" spans="10:11" ht="12.75">
      <c r="J27" s="1">
        <v>35971</v>
      </c>
      <c r="K27" s="2">
        <v>77.83</v>
      </c>
    </row>
    <row r="28" spans="10:11" ht="12.75">
      <c r="J28" s="1">
        <v>35972</v>
      </c>
      <c r="K28" s="2">
        <v>100</v>
      </c>
    </row>
    <row r="29" spans="10:11" ht="12.75">
      <c r="J29" s="1">
        <v>35973</v>
      </c>
      <c r="K29" s="2">
        <v>8.74</v>
      </c>
    </row>
    <row r="30" spans="1:11" ht="12.75">
      <c r="A30" t="s">
        <v>33</v>
      </c>
      <c r="E30">
        <f>SUM(E2:E15)</f>
        <v>1146</v>
      </c>
      <c r="G30" s="3">
        <f>SUM(G2:G29)</f>
        <v>1307.6700000000003</v>
      </c>
      <c r="H30" s="3">
        <f>SUM(H2:H29)</f>
        <v>171.67000000000002</v>
      </c>
      <c r="K30" s="2">
        <f>SUM(K14:K28)</f>
        <v>1168.9299999999998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Rainbow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Reeves</dc:creator>
  <cp:keywords/>
  <dc:description/>
  <cp:lastModifiedBy>Bruce Reeves</cp:lastModifiedBy>
  <cp:lastPrinted>1998-06-28T17:41:18Z</cp:lastPrinted>
  <dcterms:created xsi:type="dcterms:W3CDTF">1998-05-02T15:26:56Z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